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mimdinare\ქავთარაძის 23\"/>
    </mc:Choice>
  </mc:AlternateContent>
  <xr:revisionPtr revIDLastSave="0" documentId="13_ncr:1_{605D4820-34E2-4959-BA70-94553FD11284}" xr6:coauthVersionLast="47" xr6:coauthVersionMax="47" xr10:uidLastSave="{00000000-0000-0000-0000-000000000000}"/>
  <bookViews>
    <workbookView xWindow="0" yWindow="0" windowWidth="25600" windowHeight="154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K8" i="1"/>
  <c r="L8" i="1"/>
  <c r="M8" i="1"/>
  <c r="N8" i="1"/>
  <c r="O8" i="1"/>
  <c r="P8" i="1"/>
  <c r="Q8" i="1"/>
  <c r="E9" i="1"/>
  <c r="F9" i="1"/>
  <c r="G9" i="1"/>
  <c r="H9" i="1"/>
  <c r="I9" i="1"/>
  <c r="J9" i="1"/>
  <c r="K9" i="1"/>
  <c r="L9" i="1"/>
  <c r="M9" i="1"/>
  <c r="N9" i="1"/>
  <c r="O9" i="1"/>
  <c r="P9" i="1"/>
  <c r="Q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D11" i="1"/>
  <c r="D10" i="1"/>
  <c r="D9" i="1"/>
  <c r="D8" i="1"/>
  <c r="E7" i="1"/>
  <c r="F7" i="1"/>
  <c r="G7" i="1"/>
  <c r="H7" i="1"/>
  <c r="I7" i="1"/>
  <c r="J7" i="1"/>
  <c r="K7" i="1"/>
  <c r="L7" i="1"/>
  <c r="M7" i="1"/>
  <c r="N7" i="1"/>
  <c r="O7" i="1"/>
  <c r="P7" i="1"/>
  <c r="Q7" i="1"/>
  <c r="D7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D31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D23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D35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T9" i="1" s="1"/>
  <c r="D27" i="1"/>
  <c r="N20" i="1"/>
  <c r="O20" i="1"/>
  <c r="P20" i="1"/>
  <c r="Q20" i="1"/>
  <c r="I20" i="1"/>
  <c r="M20" i="1"/>
  <c r="L20" i="1"/>
  <c r="K20" i="1"/>
  <c r="J20" i="1"/>
  <c r="H20" i="1"/>
  <c r="G20" i="1"/>
  <c r="F20" i="1"/>
  <c r="E20" i="1"/>
  <c r="D20" i="1"/>
  <c r="O12" i="1" l="1"/>
  <c r="T10" i="1"/>
  <c r="T11" i="1"/>
  <c r="P12" i="1"/>
  <c r="T8" i="1"/>
  <c r="S10" i="1"/>
  <c r="S11" i="1"/>
  <c r="S8" i="1"/>
  <c r="U8" i="1" s="1"/>
  <c r="S9" i="1"/>
  <c r="U9" i="1" s="1"/>
  <c r="S7" i="1"/>
  <c r="T7" i="1"/>
  <c r="L12" i="1"/>
  <c r="E12" i="1"/>
  <c r="F12" i="1"/>
  <c r="H12" i="1"/>
  <c r="I12" i="1"/>
  <c r="G12" i="1"/>
  <c r="J12" i="1"/>
  <c r="K12" i="1"/>
  <c r="M12" i="1"/>
  <c r="N12" i="1"/>
  <c r="Q12" i="1"/>
  <c r="D12" i="1"/>
  <c r="U11" i="1" l="1"/>
  <c r="U10" i="1"/>
  <c r="U7" i="1"/>
  <c r="S12" i="1"/>
  <c r="Q13" i="1"/>
  <c r="T12" i="1"/>
  <c r="M13" i="1"/>
  <c r="U12" i="1" l="1"/>
</calcChain>
</file>

<file path=xl/sharedStrings.xml><?xml version="1.0" encoding="utf-8"?>
<sst xmlns="http://schemas.openxmlformats.org/spreadsheetml/2006/main" count="109" uniqueCount="44">
  <si>
    <t>ø10</t>
  </si>
  <si>
    <t>ø12</t>
  </si>
  <si>
    <t>ø18</t>
  </si>
  <si>
    <t>ø20</t>
  </si>
  <si>
    <t>ø22</t>
  </si>
  <si>
    <t>N</t>
  </si>
  <si>
    <t>samSao etapebi</t>
  </si>
  <si>
    <t>ø14</t>
  </si>
  <si>
    <t>ø25</t>
  </si>
  <si>
    <t>ø16</t>
  </si>
  <si>
    <t>ø28</t>
  </si>
  <si>
    <t xml:space="preserve">rigelebi </t>
  </si>
  <si>
    <t xml:space="preserve">B25 </t>
  </si>
  <si>
    <t>betoni</t>
  </si>
  <si>
    <t xml:space="preserve">fila </t>
  </si>
  <si>
    <t>armatura</t>
  </si>
  <si>
    <t xml:space="preserve"> jami</t>
  </si>
  <si>
    <t>ø6</t>
  </si>
  <si>
    <t>ø8</t>
  </si>
  <si>
    <r>
      <t xml:space="preserve">B25 </t>
    </r>
    <r>
      <rPr>
        <b/>
        <sz val="12"/>
        <color theme="1"/>
        <rFont val="Microsoft JhengHei"/>
        <family val="2"/>
      </rPr>
      <t>W</t>
    </r>
    <r>
      <rPr>
        <b/>
        <sz val="12"/>
        <color theme="1"/>
        <rFont val="mindia"/>
        <family val="2"/>
        <charset val="204"/>
      </rPr>
      <t xml:space="preserve">8 </t>
    </r>
  </si>
  <si>
    <t>sul betonebis jami m3</t>
  </si>
  <si>
    <t>sul armaturis             jami kg</t>
  </si>
  <si>
    <t>B15</t>
  </si>
  <si>
    <t>rigeli</t>
  </si>
  <si>
    <t>fila</t>
  </si>
  <si>
    <t>rkinabetonis fila  ▼-0,17</t>
  </si>
  <si>
    <t>rigelebis jami</t>
  </si>
  <si>
    <t>filis jami</t>
  </si>
  <si>
    <t>kg</t>
  </si>
  <si>
    <t>m3</t>
  </si>
  <si>
    <t>kg/m3</t>
  </si>
  <si>
    <t>ximinji</t>
  </si>
  <si>
    <t>saZirkvlis fila</t>
  </si>
  <si>
    <t>sveti</t>
  </si>
  <si>
    <t>ximinjis jami</t>
  </si>
  <si>
    <t>saZirkvlis filis jami</t>
  </si>
  <si>
    <t>sveti ▼-0,18</t>
  </si>
  <si>
    <t>sveti ▼7,13</t>
  </si>
  <si>
    <t>svetis  jami</t>
  </si>
  <si>
    <t>rkinabetonis rigeli  ▼7,13</t>
  </si>
  <si>
    <t>rkinabetonis rigeli  ▼000</t>
  </si>
  <si>
    <t>bunkeris fila  ▼7,13</t>
  </si>
  <si>
    <t>xidis masalis jamuri specifikacia</t>
  </si>
  <si>
    <t>ximinjis diametri 100sm 4 cali ximinji saerTo sigrZe  47,2m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</si>
</sst>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2"/>
      <color theme="1"/>
      <name val="mindia"/>
      <family val="2"/>
      <charset val="204"/>
    </font>
    <font>
      <sz val="11"/>
      <color theme="1"/>
      <name val="mindia"/>
      <family val="2"/>
      <charset val="204"/>
    </font>
    <font>
      <b/>
      <sz val="11"/>
      <color theme="1"/>
      <name val="mindia"/>
      <family val="2"/>
      <charset val="204"/>
    </font>
    <font>
      <b/>
      <sz val="12"/>
      <color theme="1"/>
      <name val="mindia"/>
      <family val="2"/>
      <charset val="204"/>
    </font>
    <font>
      <sz val="10"/>
      <color theme="1"/>
      <name val="mindia"/>
      <family val="2"/>
      <charset val="204"/>
    </font>
    <font>
      <sz val="12"/>
      <color rgb="FFFF0000"/>
      <name val="mindia"/>
      <family val="2"/>
      <charset val="204"/>
    </font>
    <font>
      <sz val="10"/>
      <name val="mindia"/>
      <family val="2"/>
      <charset val="204"/>
    </font>
    <font>
      <sz val="12"/>
      <name val="mindia"/>
      <family val="2"/>
      <charset val="204"/>
    </font>
    <font>
      <b/>
      <sz val="12"/>
      <color theme="1"/>
      <name val="Microsoft JhengHei"/>
      <family val="2"/>
    </font>
    <font>
      <b/>
      <sz val="11"/>
      <color rgb="FFFF0000"/>
      <name val="mindia"/>
      <family val="2"/>
      <charset val="204"/>
    </font>
    <font>
      <b/>
      <sz val="14"/>
      <color theme="1"/>
      <name val="mindia"/>
      <family val="2"/>
      <charset val="204"/>
    </font>
    <font>
      <sz val="11"/>
      <color theme="1"/>
      <name val="Microsoft JhengHei UI"/>
      <family val="2"/>
    </font>
    <font>
      <sz val="11"/>
      <color rgb="FFFF0000"/>
      <name val="mindia"/>
      <family val="2"/>
      <charset val="204"/>
    </font>
    <font>
      <b/>
      <sz val="16"/>
      <color rgb="FFFF0000"/>
      <name val="mindia"/>
      <family val="2"/>
      <charset val="204"/>
    </font>
    <font>
      <b/>
      <sz val="10"/>
      <color theme="1"/>
      <name val="mindia"/>
      <family val="2"/>
      <charset val="204"/>
    </font>
    <font>
      <b/>
      <sz val="10"/>
      <color rgb="FFFF0000"/>
      <name val="mindi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821C6B63-3E68-404C-AABE-060B5F1724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V36"/>
  <sheetViews>
    <sheetView tabSelected="1" zoomScale="76" zoomScaleNormal="76" workbookViewId="0">
      <selection activeCell="Z15" sqref="Z15"/>
    </sheetView>
  </sheetViews>
  <sheetFormatPr defaultColWidth="9.1796875" defaultRowHeight="14.5" x14ac:dyDescent="0.35"/>
  <cols>
    <col min="1" max="1" width="9.1796875" style="10"/>
    <col min="2" max="2" width="6" style="10" customWidth="1"/>
    <col min="3" max="3" width="37.36328125" style="10" customWidth="1"/>
    <col min="4" max="14" width="8.7265625" style="10" customWidth="1"/>
    <col min="15" max="15" width="9.1796875" style="10"/>
    <col min="16" max="16" width="9.1796875" style="10" customWidth="1"/>
    <col min="17" max="17" width="11.7265625" style="10" customWidth="1"/>
    <col min="18" max="18" width="11.7265625" style="38" customWidth="1"/>
    <col min="19" max="19" width="19.90625" style="38" customWidth="1"/>
    <col min="20" max="20" width="9.1796875" style="35"/>
    <col min="21" max="21" width="9.6328125" style="35" customWidth="1"/>
    <col min="22" max="22" width="9.1796875" style="35"/>
    <col min="23" max="16384" width="9.1796875" style="10"/>
  </cols>
  <sheetData>
    <row r="4" spans="2:22" s="1" customFormat="1" ht="20.149999999999999" customHeight="1" x14ac:dyDescent="0.35">
      <c r="B4" s="54" t="s">
        <v>42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3"/>
      <c r="S4" s="33"/>
      <c r="T4" s="35"/>
      <c r="U4" s="35"/>
      <c r="V4" s="35"/>
    </row>
    <row r="5" spans="2:22" s="1" customFormat="1" ht="20.149999999999999" customHeight="1" thickBot="1" x14ac:dyDescent="0.4">
      <c r="B5" s="64" t="s">
        <v>5</v>
      </c>
      <c r="C5" s="62" t="s">
        <v>6</v>
      </c>
      <c r="D5" s="65" t="s">
        <v>15</v>
      </c>
      <c r="E5" s="66"/>
      <c r="F5" s="66"/>
      <c r="G5" s="66"/>
      <c r="H5" s="66"/>
      <c r="I5" s="66"/>
      <c r="J5" s="66"/>
      <c r="K5" s="66"/>
      <c r="L5" s="66"/>
      <c r="M5" s="66"/>
      <c r="N5" s="67"/>
      <c r="O5" s="55" t="s">
        <v>13</v>
      </c>
      <c r="P5" s="55"/>
      <c r="Q5" s="55"/>
      <c r="R5" s="33"/>
      <c r="S5" s="33"/>
      <c r="T5" s="35"/>
      <c r="U5" s="35"/>
      <c r="V5" s="35"/>
    </row>
    <row r="6" spans="2:22" s="1" customFormat="1" ht="39" customHeight="1" thickTop="1" thickBot="1" x14ac:dyDescent="0.4">
      <c r="B6" s="64"/>
      <c r="C6" s="63"/>
      <c r="D6" s="2" t="s">
        <v>17</v>
      </c>
      <c r="E6" s="3" t="s">
        <v>18</v>
      </c>
      <c r="F6" s="3" t="s">
        <v>0</v>
      </c>
      <c r="G6" s="3" t="s">
        <v>1</v>
      </c>
      <c r="H6" s="3" t="s">
        <v>7</v>
      </c>
      <c r="I6" s="3" t="s">
        <v>9</v>
      </c>
      <c r="J6" s="3" t="s">
        <v>2</v>
      </c>
      <c r="K6" s="3" t="s">
        <v>3</v>
      </c>
      <c r="L6" s="3" t="s">
        <v>4</v>
      </c>
      <c r="M6" s="3" t="s">
        <v>8</v>
      </c>
      <c r="N6" s="3" t="s">
        <v>10</v>
      </c>
      <c r="O6" s="4" t="s">
        <v>22</v>
      </c>
      <c r="P6" s="4" t="s">
        <v>19</v>
      </c>
      <c r="Q6" s="5" t="s">
        <v>12</v>
      </c>
      <c r="R6" s="36"/>
      <c r="S6" s="36" t="s">
        <v>28</v>
      </c>
      <c r="T6" s="35" t="s">
        <v>29</v>
      </c>
      <c r="U6" s="35" t="s">
        <v>30</v>
      </c>
      <c r="V6" s="35"/>
    </row>
    <row r="7" spans="2:22" s="6" customFormat="1" ht="20.149999999999999" customHeight="1" thickTop="1" x14ac:dyDescent="0.35">
      <c r="B7" s="7">
        <v>1</v>
      </c>
      <c r="C7" s="49" t="s">
        <v>31</v>
      </c>
      <c r="D7" s="16">
        <f>D20</f>
        <v>0</v>
      </c>
      <c r="E7" s="16">
        <f t="shared" ref="E7:Q7" si="0">E20</f>
        <v>632</v>
      </c>
      <c r="F7" s="16">
        <f t="shared" si="0"/>
        <v>0</v>
      </c>
      <c r="G7" s="16">
        <f t="shared" si="0"/>
        <v>0</v>
      </c>
      <c r="H7" s="16">
        <f t="shared" si="0"/>
        <v>52.27</v>
      </c>
      <c r="I7" s="16">
        <f t="shared" si="0"/>
        <v>0</v>
      </c>
      <c r="J7" s="16">
        <f t="shared" si="0"/>
        <v>1351.68</v>
      </c>
      <c r="K7" s="16">
        <f t="shared" si="0"/>
        <v>0</v>
      </c>
      <c r="L7" s="16">
        <f t="shared" si="0"/>
        <v>0</v>
      </c>
      <c r="M7" s="16">
        <f t="shared" si="0"/>
        <v>0</v>
      </c>
      <c r="N7" s="16">
        <f t="shared" si="0"/>
        <v>0</v>
      </c>
      <c r="O7" s="16">
        <f t="shared" si="0"/>
        <v>0</v>
      </c>
      <c r="P7" s="16">
        <f t="shared" si="0"/>
        <v>38</v>
      </c>
      <c r="Q7" s="16">
        <f t="shared" si="0"/>
        <v>0</v>
      </c>
      <c r="R7" s="33"/>
      <c r="S7" s="43">
        <f>D7+E7+F7+G7+H7+I7+J7+K7+L7+M7+N7</f>
        <v>2035.95</v>
      </c>
      <c r="T7" s="44">
        <f>O7+P7+Q7</f>
        <v>38</v>
      </c>
      <c r="U7" s="44">
        <f>S7/T7</f>
        <v>53.577631578947368</v>
      </c>
      <c r="V7" s="37"/>
    </row>
    <row r="8" spans="2:22" s="6" customFormat="1" ht="20.149999999999999" customHeight="1" x14ac:dyDescent="0.35">
      <c r="B8" s="7">
        <v>2</v>
      </c>
      <c r="C8" s="49" t="s">
        <v>32</v>
      </c>
      <c r="D8" s="17">
        <f>D23</f>
        <v>0</v>
      </c>
      <c r="E8" s="17">
        <f t="shared" ref="E8:Q8" si="1">E23</f>
        <v>7.35</v>
      </c>
      <c r="F8" s="17">
        <f t="shared" si="1"/>
        <v>0</v>
      </c>
      <c r="G8" s="17">
        <f t="shared" si="1"/>
        <v>0</v>
      </c>
      <c r="H8" s="17">
        <f t="shared" si="1"/>
        <v>1405.46</v>
      </c>
      <c r="I8" s="17">
        <f t="shared" si="1"/>
        <v>0</v>
      </c>
      <c r="J8" s="17">
        <f t="shared" si="1"/>
        <v>0</v>
      </c>
      <c r="K8" s="17">
        <f t="shared" si="1"/>
        <v>0</v>
      </c>
      <c r="L8" s="17">
        <f t="shared" si="1"/>
        <v>238.4</v>
      </c>
      <c r="M8" s="17">
        <f t="shared" si="1"/>
        <v>0</v>
      </c>
      <c r="N8" s="17">
        <f t="shared" si="1"/>
        <v>0</v>
      </c>
      <c r="O8" s="17">
        <f t="shared" si="1"/>
        <v>3</v>
      </c>
      <c r="P8" s="17">
        <f t="shared" si="1"/>
        <v>18</v>
      </c>
      <c r="Q8" s="17">
        <f t="shared" si="1"/>
        <v>0</v>
      </c>
      <c r="R8" s="33"/>
      <c r="S8" s="43">
        <f t="shared" ref="S8:S12" si="2">D8+E8+F8+G8+H8+I8+J8+K8+L8+M8+N8</f>
        <v>1651.21</v>
      </c>
      <c r="T8" s="44">
        <f t="shared" ref="T8:T12" si="3">O8+P8+Q8</f>
        <v>21</v>
      </c>
      <c r="U8" s="44">
        <f t="shared" ref="U8:U12" si="4">S8/T8</f>
        <v>78.629047619047626</v>
      </c>
      <c r="V8" s="37"/>
    </row>
    <row r="9" spans="2:22" s="6" customFormat="1" ht="20" customHeight="1" x14ac:dyDescent="0.35">
      <c r="B9" s="7">
        <v>3</v>
      </c>
      <c r="C9" s="49" t="s">
        <v>33</v>
      </c>
      <c r="D9" s="17">
        <f>D27</f>
        <v>0</v>
      </c>
      <c r="E9" s="17">
        <f t="shared" ref="E9:Q9" si="5">E27</f>
        <v>370</v>
      </c>
      <c r="F9" s="17">
        <f t="shared" si="5"/>
        <v>0</v>
      </c>
      <c r="G9" s="17">
        <f t="shared" si="5"/>
        <v>0</v>
      </c>
      <c r="H9" s="17">
        <f t="shared" si="5"/>
        <v>0</v>
      </c>
      <c r="I9" s="17">
        <f t="shared" si="5"/>
        <v>0</v>
      </c>
      <c r="J9" s="17">
        <f t="shared" si="5"/>
        <v>0</v>
      </c>
      <c r="K9" s="17">
        <f t="shared" si="5"/>
        <v>0</v>
      </c>
      <c r="L9" s="17">
        <f t="shared" si="5"/>
        <v>1360</v>
      </c>
      <c r="M9" s="17">
        <f t="shared" si="5"/>
        <v>0</v>
      </c>
      <c r="N9" s="17">
        <f t="shared" si="5"/>
        <v>0</v>
      </c>
      <c r="O9" s="17">
        <f t="shared" si="5"/>
        <v>0</v>
      </c>
      <c r="P9" s="17">
        <f t="shared" si="5"/>
        <v>0</v>
      </c>
      <c r="Q9" s="17">
        <f t="shared" si="5"/>
        <v>8</v>
      </c>
      <c r="R9" s="33"/>
      <c r="S9" s="43">
        <f t="shared" si="2"/>
        <v>1730</v>
      </c>
      <c r="T9" s="44">
        <f t="shared" si="3"/>
        <v>8</v>
      </c>
      <c r="U9" s="44">
        <f t="shared" si="4"/>
        <v>216.25</v>
      </c>
      <c r="V9" s="37"/>
    </row>
    <row r="10" spans="2:22" s="8" customFormat="1" ht="20.149999999999999" customHeight="1" x14ac:dyDescent="0.35">
      <c r="B10" s="7">
        <v>4</v>
      </c>
      <c r="C10" s="50" t="s">
        <v>11</v>
      </c>
      <c r="D10" s="18">
        <f>D31</f>
        <v>0</v>
      </c>
      <c r="E10" s="18">
        <f t="shared" ref="E10:Q10" si="6">E31</f>
        <v>598.5</v>
      </c>
      <c r="F10" s="18">
        <f t="shared" si="6"/>
        <v>0</v>
      </c>
      <c r="G10" s="18">
        <f t="shared" si="6"/>
        <v>0</v>
      </c>
      <c r="H10" s="18">
        <f t="shared" si="6"/>
        <v>0</v>
      </c>
      <c r="I10" s="18">
        <f t="shared" si="6"/>
        <v>0</v>
      </c>
      <c r="J10" s="18">
        <f t="shared" si="6"/>
        <v>0</v>
      </c>
      <c r="K10" s="18">
        <f t="shared" si="6"/>
        <v>0</v>
      </c>
      <c r="L10" s="18">
        <f t="shared" si="6"/>
        <v>953.16</v>
      </c>
      <c r="M10" s="18">
        <f t="shared" si="6"/>
        <v>1248</v>
      </c>
      <c r="N10" s="18">
        <f t="shared" si="6"/>
        <v>0</v>
      </c>
      <c r="O10" s="18">
        <f t="shared" si="6"/>
        <v>0</v>
      </c>
      <c r="P10" s="18">
        <f t="shared" si="6"/>
        <v>0</v>
      </c>
      <c r="Q10" s="18">
        <f t="shared" si="6"/>
        <v>18</v>
      </c>
      <c r="R10" s="34"/>
      <c r="S10" s="43">
        <f t="shared" si="2"/>
        <v>2799.66</v>
      </c>
      <c r="T10" s="44">
        <f t="shared" si="3"/>
        <v>18</v>
      </c>
      <c r="U10" s="44">
        <f t="shared" si="4"/>
        <v>155.53666666666666</v>
      </c>
      <c r="V10" s="41"/>
    </row>
    <row r="11" spans="2:22" s="1" customFormat="1" ht="20.149999999999999" customHeight="1" thickBot="1" x14ac:dyDescent="0.4">
      <c r="B11" s="7">
        <v>5</v>
      </c>
      <c r="C11" s="51" t="s">
        <v>14</v>
      </c>
      <c r="D11" s="9">
        <f>D35</f>
        <v>0</v>
      </c>
      <c r="E11" s="9">
        <f t="shared" ref="E11:Q11" si="7">E35</f>
        <v>69.2</v>
      </c>
      <c r="F11" s="9">
        <f t="shared" si="7"/>
        <v>0</v>
      </c>
      <c r="G11" s="9">
        <f t="shared" si="7"/>
        <v>890.12</v>
      </c>
      <c r="H11" s="9">
        <f t="shared" si="7"/>
        <v>0</v>
      </c>
      <c r="I11" s="9">
        <f t="shared" si="7"/>
        <v>0</v>
      </c>
      <c r="J11" s="9">
        <f t="shared" si="7"/>
        <v>0</v>
      </c>
      <c r="K11" s="9">
        <f t="shared" si="7"/>
        <v>0</v>
      </c>
      <c r="L11" s="9">
        <f t="shared" si="7"/>
        <v>0</v>
      </c>
      <c r="M11" s="9">
        <f t="shared" si="7"/>
        <v>0</v>
      </c>
      <c r="N11" s="9">
        <f t="shared" si="7"/>
        <v>0</v>
      </c>
      <c r="O11" s="9">
        <f t="shared" si="7"/>
        <v>0</v>
      </c>
      <c r="P11" s="9">
        <f t="shared" si="7"/>
        <v>0</v>
      </c>
      <c r="Q11" s="9">
        <f t="shared" si="7"/>
        <v>10</v>
      </c>
      <c r="R11" s="33"/>
      <c r="S11" s="43">
        <f t="shared" si="2"/>
        <v>959.32</v>
      </c>
      <c r="T11" s="44">
        <f t="shared" si="3"/>
        <v>10</v>
      </c>
      <c r="U11" s="44">
        <f t="shared" si="4"/>
        <v>95.932000000000002</v>
      </c>
      <c r="V11" s="41"/>
    </row>
    <row r="12" spans="2:22" s="1" customFormat="1" ht="41.25" customHeight="1" thickTop="1" thickBot="1" x14ac:dyDescent="0.4">
      <c r="B12" s="58" t="s">
        <v>16</v>
      </c>
      <c r="C12" s="59"/>
      <c r="D12" s="21">
        <f>SUM(D7:D11)</f>
        <v>0</v>
      </c>
      <c r="E12" s="21">
        <f>SUM(E7:E11)</f>
        <v>1677.05</v>
      </c>
      <c r="F12" s="21">
        <f>SUM(F7:F11)</f>
        <v>0</v>
      </c>
      <c r="G12" s="21">
        <f>SUM(G7:G11)</f>
        <v>890.12</v>
      </c>
      <c r="H12" s="21">
        <f>SUM(H7:H11)</f>
        <v>1457.73</v>
      </c>
      <c r="I12" s="21">
        <f>SUM(I7:I11)</f>
        <v>0</v>
      </c>
      <c r="J12" s="21">
        <f>SUM(J7:J11)</f>
        <v>1351.68</v>
      </c>
      <c r="K12" s="21">
        <f>SUM(K7:K11)</f>
        <v>0</v>
      </c>
      <c r="L12" s="21">
        <f>SUM(L7:L11)</f>
        <v>2551.56</v>
      </c>
      <c r="M12" s="21">
        <f>SUM(M7:M11)</f>
        <v>1248</v>
      </c>
      <c r="N12" s="21">
        <f>SUM(N7:N11)</f>
        <v>0</v>
      </c>
      <c r="O12" s="2">
        <f>SUM(O7:O11)</f>
        <v>3</v>
      </c>
      <c r="P12" s="2">
        <f>SUM(P7:P11)</f>
        <v>56</v>
      </c>
      <c r="Q12" s="2">
        <f>SUM(Q7:Q11)</f>
        <v>36</v>
      </c>
      <c r="R12" s="36"/>
      <c r="S12" s="29">
        <f t="shared" si="2"/>
        <v>9176.14</v>
      </c>
      <c r="T12" s="48">
        <f t="shared" si="3"/>
        <v>95</v>
      </c>
      <c r="U12" s="48">
        <f t="shared" si="4"/>
        <v>96.590947368421041</v>
      </c>
      <c r="V12" s="42"/>
    </row>
    <row r="13" spans="2:22" ht="47" customHeight="1" thickTop="1" thickBot="1" x14ac:dyDescent="0.4">
      <c r="B13" s="63"/>
      <c r="C13" s="70"/>
      <c r="D13" s="70"/>
      <c r="E13" s="70"/>
      <c r="F13" s="70"/>
      <c r="G13" s="70"/>
      <c r="H13" s="70"/>
      <c r="I13" s="70"/>
      <c r="J13" s="68" t="s">
        <v>21</v>
      </c>
      <c r="K13" s="69"/>
      <c r="L13" s="69"/>
      <c r="M13" s="60">
        <f>E12+F12+G12+H12+I12+J12+K12+L12+M12+N12</f>
        <v>9176.14</v>
      </c>
      <c r="N13" s="61"/>
      <c r="O13" s="56" t="s">
        <v>20</v>
      </c>
      <c r="P13" s="57"/>
      <c r="Q13" s="20">
        <f>O12+P12+Q12</f>
        <v>95</v>
      </c>
      <c r="R13" s="45"/>
      <c r="S13" s="46"/>
      <c r="T13" s="47"/>
      <c r="U13" s="47"/>
      <c r="V13" s="32"/>
    </row>
    <row r="14" spans="2:22" ht="68" customHeight="1" thickTop="1" x14ac:dyDescent="0.35">
      <c r="C14" s="71" t="s">
        <v>43</v>
      </c>
      <c r="E14" s="19"/>
      <c r="F14" s="19"/>
      <c r="G14" s="19"/>
      <c r="H14" s="19"/>
      <c r="S14" s="33"/>
      <c r="T14" s="32"/>
    </row>
    <row r="15" spans="2:22" ht="24.5" customHeight="1" x14ac:dyDescent="0.35"/>
    <row r="16" spans="2:22" ht="20" customHeight="1" x14ac:dyDescent="0.35"/>
    <row r="17" spans="2:22" ht="20" customHeight="1" x14ac:dyDescent="0.35"/>
    <row r="18" spans="2:22" ht="20" customHeight="1" x14ac:dyDescent="0.35">
      <c r="B18" s="22"/>
      <c r="C18" s="52" t="s">
        <v>31</v>
      </c>
      <c r="D18" s="11" t="s">
        <v>17</v>
      </c>
      <c r="E18" s="12" t="s">
        <v>18</v>
      </c>
      <c r="F18" s="12" t="s">
        <v>0</v>
      </c>
      <c r="G18" s="12" t="s">
        <v>1</v>
      </c>
      <c r="H18" s="12" t="s">
        <v>7</v>
      </c>
      <c r="I18" s="12" t="s">
        <v>9</v>
      </c>
      <c r="J18" s="12" t="s">
        <v>2</v>
      </c>
      <c r="K18" s="12" t="s">
        <v>3</v>
      </c>
      <c r="L18" s="12" t="s">
        <v>4</v>
      </c>
      <c r="M18" s="12" t="s">
        <v>8</v>
      </c>
      <c r="N18" s="12" t="s">
        <v>10</v>
      </c>
      <c r="O18" s="29" t="s">
        <v>22</v>
      </c>
      <c r="P18" s="29" t="s">
        <v>19</v>
      </c>
      <c r="Q18" s="28" t="s">
        <v>12</v>
      </c>
      <c r="R18" s="36"/>
      <c r="S18" s="36"/>
    </row>
    <row r="19" spans="2:22" ht="20" customHeight="1" x14ac:dyDescent="0.35">
      <c r="B19" s="25"/>
      <c r="C19" s="53"/>
      <c r="D19" s="7">
        <v>0</v>
      </c>
      <c r="E19" s="7">
        <v>632</v>
      </c>
      <c r="F19" s="7">
        <v>0</v>
      </c>
      <c r="G19" s="7">
        <v>0</v>
      </c>
      <c r="H19" s="7">
        <v>52.27</v>
      </c>
      <c r="I19" s="7">
        <v>0</v>
      </c>
      <c r="J19" s="7">
        <v>1351.68</v>
      </c>
      <c r="K19" s="7">
        <v>0</v>
      </c>
      <c r="L19" s="7">
        <v>0</v>
      </c>
      <c r="M19" s="7">
        <v>0</v>
      </c>
      <c r="N19" s="7"/>
      <c r="O19" s="7">
        <v>0</v>
      </c>
      <c r="P19" s="7">
        <v>38</v>
      </c>
      <c r="Q19" s="7"/>
      <c r="R19" s="33"/>
      <c r="S19" s="33"/>
    </row>
    <row r="20" spans="2:22" ht="20" customHeight="1" x14ac:dyDescent="0.35">
      <c r="B20" s="13"/>
      <c r="C20" s="14" t="s">
        <v>34</v>
      </c>
      <c r="D20" s="14">
        <f>D19</f>
        <v>0</v>
      </c>
      <c r="E20" s="14">
        <f t="shared" ref="E20:K20" si="8">E19</f>
        <v>632</v>
      </c>
      <c r="F20" s="14">
        <f t="shared" si="8"/>
        <v>0</v>
      </c>
      <c r="G20" s="14">
        <f t="shared" si="8"/>
        <v>0</v>
      </c>
      <c r="H20" s="14">
        <f t="shared" si="8"/>
        <v>52.27</v>
      </c>
      <c r="I20" s="14">
        <f>I19</f>
        <v>0</v>
      </c>
      <c r="J20" s="14">
        <f t="shared" si="8"/>
        <v>1351.68</v>
      </c>
      <c r="K20" s="14">
        <f t="shared" si="8"/>
        <v>0</v>
      </c>
      <c r="L20" s="14">
        <f>L19</f>
        <v>0</v>
      </c>
      <c r="M20" s="14">
        <f>M19</f>
        <v>0</v>
      </c>
      <c r="N20" s="14">
        <f t="shared" ref="N20:Q20" si="9">N19</f>
        <v>0</v>
      </c>
      <c r="O20" s="14">
        <f t="shared" si="9"/>
        <v>0</v>
      </c>
      <c r="P20" s="14">
        <f t="shared" si="9"/>
        <v>38</v>
      </c>
      <c r="Q20" s="14">
        <f t="shared" si="9"/>
        <v>0</v>
      </c>
      <c r="R20" s="39"/>
      <c r="S20" s="39"/>
    </row>
    <row r="21" spans="2:22" ht="20" customHeight="1" x14ac:dyDescent="0.35">
      <c r="B21" s="25"/>
      <c r="C21" s="52" t="s">
        <v>32</v>
      </c>
      <c r="D21" s="11" t="s">
        <v>17</v>
      </c>
      <c r="E21" s="12" t="s">
        <v>18</v>
      </c>
      <c r="F21" s="12" t="s">
        <v>0</v>
      </c>
      <c r="G21" s="12" t="s">
        <v>1</v>
      </c>
      <c r="H21" s="12" t="s">
        <v>7</v>
      </c>
      <c r="I21" s="12" t="s">
        <v>9</v>
      </c>
      <c r="J21" s="12" t="s">
        <v>2</v>
      </c>
      <c r="K21" s="12" t="s">
        <v>3</v>
      </c>
      <c r="L21" s="12" t="s">
        <v>4</v>
      </c>
      <c r="M21" s="12" t="s">
        <v>8</v>
      </c>
      <c r="N21" s="12" t="s">
        <v>10</v>
      </c>
      <c r="O21" s="29"/>
      <c r="P21" s="29"/>
      <c r="Q21" s="28" t="s">
        <v>12</v>
      </c>
      <c r="R21" s="36"/>
      <c r="S21" s="36"/>
    </row>
    <row r="22" spans="2:22" ht="20" customHeight="1" x14ac:dyDescent="0.35">
      <c r="B22" s="22"/>
      <c r="C22" s="53"/>
      <c r="D22" s="15">
        <v>0</v>
      </c>
      <c r="E22" s="15">
        <v>7.35</v>
      </c>
      <c r="F22" s="15">
        <v>0</v>
      </c>
      <c r="G22" s="15">
        <v>0</v>
      </c>
      <c r="H22" s="15">
        <v>1405.46</v>
      </c>
      <c r="I22" s="15">
        <v>0</v>
      </c>
      <c r="J22" s="15">
        <v>0</v>
      </c>
      <c r="K22" s="15">
        <v>0</v>
      </c>
      <c r="L22" s="23">
        <v>238.4</v>
      </c>
      <c r="M22" s="23">
        <v>0</v>
      </c>
      <c r="N22" s="15">
        <v>0</v>
      </c>
      <c r="O22" s="22">
        <v>3</v>
      </c>
      <c r="P22" s="22">
        <v>18</v>
      </c>
      <c r="Q22" s="22"/>
      <c r="R22" s="33"/>
      <c r="S22" s="33"/>
    </row>
    <row r="23" spans="2:22" ht="20" customHeight="1" x14ac:dyDescent="0.35">
      <c r="B23" s="13"/>
      <c r="C23" s="14" t="s">
        <v>35</v>
      </c>
      <c r="D23" s="30">
        <f>D22</f>
        <v>0</v>
      </c>
      <c r="E23" s="30">
        <f t="shared" ref="E23:Q23" si="10">E22</f>
        <v>7.35</v>
      </c>
      <c r="F23" s="30">
        <f t="shared" si="10"/>
        <v>0</v>
      </c>
      <c r="G23" s="30">
        <f t="shared" si="10"/>
        <v>0</v>
      </c>
      <c r="H23" s="30">
        <f t="shared" si="10"/>
        <v>1405.46</v>
      </c>
      <c r="I23" s="30">
        <f t="shared" si="10"/>
        <v>0</v>
      </c>
      <c r="J23" s="30">
        <f t="shared" si="10"/>
        <v>0</v>
      </c>
      <c r="K23" s="30">
        <f t="shared" si="10"/>
        <v>0</v>
      </c>
      <c r="L23" s="30">
        <f t="shared" si="10"/>
        <v>238.4</v>
      </c>
      <c r="M23" s="30">
        <f t="shared" si="10"/>
        <v>0</v>
      </c>
      <c r="N23" s="30">
        <f t="shared" si="10"/>
        <v>0</v>
      </c>
      <c r="O23" s="30">
        <f t="shared" si="10"/>
        <v>3</v>
      </c>
      <c r="P23" s="30">
        <f t="shared" si="10"/>
        <v>18</v>
      </c>
      <c r="Q23" s="30">
        <f t="shared" si="10"/>
        <v>0</v>
      </c>
      <c r="R23" s="40"/>
      <c r="S23" s="40"/>
    </row>
    <row r="24" spans="2:22" s="26" customFormat="1" ht="20" customHeight="1" x14ac:dyDescent="0.35">
      <c r="B24" s="25"/>
      <c r="C24" s="27" t="s">
        <v>33</v>
      </c>
      <c r="D24" s="11" t="s">
        <v>17</v>
      </c>
      <c r="E24" s="12" t="s">
        <v>18</v>
      </c>
      <c r="F24" s="12" t="s">
        <v>0</v>
      </c>
      <c r="G24" s="12" t="s">
        <v>1</v>
      </c>
      <c r="H24" s="12" t="s">
        <v>7</v>
      </c>
      <c r="I24" s="12" t="s">
        <v>9</v>
      </c>
      <c r="J24" s="12" t="s">
        <v>2</v>
      </c>
      <c r="K24" s="12" t="s">
        <v>3</v>
      </c>
      <c r="L24" s="12" t="s">
        <v>4</v>
      </c>
      <c r="M24" s="12" t="s">
        <v>8</v>
      </c>
      <c r="N24" s="12" t="s">
        <v>10</v>
      </c>
      <c r="O24" s="29"/>
      <c r="P24" s="29"/>
      <c r="Q24" s="28" t="s">
        <v>12</v>
      </c>
      <c r="R24" s="36"/>
      <c r="S24" s="36"/>
      <c r="T24" s="38"/>
      <c r="U24" s="38"/>
      <c r="V24" s="38"/>
    </row>
    <row r="25" spans="2:22" ht="25" customHeight="1" x14ac:dyDescent="0.35">
      <c r="B25" s="22"/>
      <c r="C25" s="24" t="s">
        <v>36</v>
      </c>
      <c r="D25" s="22">
        <v>0</v>
      </c>
      <c r="E25" s="25">
        <v>230</v>
      </c>
      <c r="F25" s="25">
        <v>0</v>
      </c>
      <c r="G25" s="25">
        <v>0</v>
      </c>
      <c r="H25" s="25">
        <v>0</v>
      </c>
      <c r="I25" s="26">
        <v>0</v>
      </c>
      <c r="J25" s="25">
        <v>0</v>
      </c>
      <c r="K25" s="25">
        <v>0</v>
      </c>
      <c r="L25" s="25">
        <v>850</v>
      </c>
      <c r="M25" s="25">
        <v>0</v>
      </c>
      <c r="N25" s="22">
        <v>0</v>
      </c>
      <c r="O25" s="22"/>
      <c r="P25" s="22"/>
      <c r="Q25" s="22">
        <v>5</v>
      </c>
      <c r="R25" s="33"/>
      <c r="S25" s="33"/>
    </row>
    <row r="26" spans="2:22" ht="20" customHeight="1" x14ac:dyDescent="0.35">
      <c r="B26" s="22"/>
      <c r="C26" s="24" t="s">
        <v>37</v>
      </c>
      <c r="D26" s="22">
        <v>0</v>
      </c>
      <c r="E26" s="25">
        <v>140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510</v>
      </c>
      <c r="M26" s="25">
        <v>0</v>
      </c>
      <c r="N26" s="22">
        <v>0</v>
      </c>
      <c r="O26" s="22"/>
      <c r="P26" s="22"/>
      <c r="Q26" s="22">
        <v>3</v>
      </c>
      <c r="R26" s="33"/>
      <c r="S26" s="33"/>
    </row>
    <row r="27" spans="2:22" ht="20" customHeight="1" x14ac:dyDescent="0.35">
      <c r="B27" s="31"/>
      <c r="C27" s="14" t="s">
        <v>38</v>
      </c>
      <c r="D27" s="14">
        <f>SUM(D25:D26)</f>
        <v>0</v>
      </c>
      <c r="E27" s="14">
        <f>SUM(E25:E26)</f>
        <v>370</v>
      </c>
      <c r="F27" s="14">
        <f>SUM(F25:F26)</f>
        <v>0</v>
      </c>
      <c r="G27" s="14">
        <f>SUM(G25:G26)</f>
        <v>0</v>
      </c>
      <c r="H27" s="14">
        <f>SUM(H25:H26)</f>
        <v>0</v>
      </c>
      <c r="I27" s="14">
        <f>SUM(I26:I26)</f>
        <v>0</v>
      </c>
      <c r="J27" s="14">
        <f>SUM(J25:J26)</f>
        <v>0</v>
      </c>
      <c r="K27" s="14">
        <f>SUM(K25:K26)</f>
        <v>0</v>
      </c>
      <c r="L27" s="14">
        <f>SUM(L25:L26)</f>
        <v>1360</v>
      </c>
      <c r="M27" s="14">
        <f>SUM(M25:M26)</f>
        <v>0</v>
      </c>
      <c r="N27" s="14">
        <f>SUM(N25:N26)</f>
        <v>0</v>
      </c>
      <c r="O27" s="14">
        <f>SUM(O25:O26)</f>
        <v>0</v>
      </c>
      <c r="P27" s="14">
        <f>SUM(P25:P26)</f>
        <v>0</v>
      </c>
      <c r="Q27" s="14">
        <f>SUM(Q25:Q26)</f>
        <v>8</v>
      </c>
      <c r="R27" s="39"/>
      <c r="S27" s="39"/>
    </row>
    <row r="28" spans="2:22" s="26" customFormat="1" ht="20" customHeight="1" x14ac:dyDescent="0.35">
      <c r="B28" s="25"/>
      <c r="C28" s="27" t="s">
        <v>23</v>
      </c>
      <c r="D28" s="11" t="s">
        <v>17</v>
      </c>
      <c r="E28" s="12" t="s">
        <v>18</v>
      </c>
      <c r="F28" s="12" t="s">
        <v>0</v>
      </c>
      <c r="G28" s="12" t="s">
        <v>1</v>
      </c>
      <c r="H28" s="12" t="s">
        <v>7</v>
      </c>
      <c r="I28" s="12" t="s">
        <v>9</v>
      </c>
      <c r="J28" s="12" t="s">
        <v>2</v>
      </c>
      <c r="K28" s="12" t="s">
        <v>3</v>
      </c>
      <c r="L28" s="12" t="s">
        <v>4</v>
      </c>
      <c r="M28" s="12" t="s">
        <v>8</v>
      </c>
      <c r="N28" s="12" t="s">
        <v>10</v>
      </c>
      <c r="O28" s="29"/>
      <c r="P28" s="29"/>
      <c r="Q28" s="28" t="s">
        <v>12</v>
      </c>
      <c r="R28" s="36"/>
      <c r="S28" s="36"/>
      <c r="T28" s="38"/>
      <c r="U28" s="38"/>
      <c r="V28" s="38"/>
    </row>
    <row r="29" spans="2:22" ht="20" customHeight="1" x14ac:dyDescent="0.35">
      <c r="B29" s="22"/>
      <c r="C29" s="22" t="s">
        <v>39</v>
      </c>
      <c r="D29" s="22">
        <v>0</v>
      </c>
      <c r="E29" s="22">
        <v>299.25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476.58</v>
      </c>
      <c r="M29" s="22">
        <v>624</v>
      </c>
      <c r="N29" s="22">
        <v>0</v>
      </c>
      <c r="O29" s="22"/>
      <c r="P29" s="22"/>
      <c r="Q29" s="22">
        <v>9</v>
      </c>
      <c r="R29" s="33"/>
      <c r="S29" s="33"/>
    </row>
    <row r="30" spans="2:22" ht="20" customHeight="1" x14ac:dyDescent="0.35">
      <c r="B30" s="22"/>
      <c r="C30" s="22" t="s">
        <v>40</v>
      </c>
      <c r="D30" s="22">
        <v>0</v>
      </c>
      <c r="E30" s="22">
        <v>299.25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476.58</v>
      </c>
      <c r="M30" s="22">
        <v>624</v>
      </c>
      <c r="N30" s="22">
        <v>0</v>
      </c>
      <c r="O30" s="22"/>
      <c r="P30" s="22"/>
      <c r="Q30" s="22">
        <v>9</v>
      </c>
      <c r="R30" s="33"/>
      <c r="S30" s="33"/>
    </row>
    <row r="31" spans="2:22" ht="20" customHeight="1" x14ac:dyDescent="0.35">
      <c r="B31" s="31"/>
      <c r="C31" s="14" t="s">
        <v>26</v>
      </c>
      <c r="D31" s="14">
        <f>SUM(D29:D30)</f>
        <v>0</v>
      </c>
      <c r="E31" s="14">
        <f t="shared" ref="E31:Q31" si="11">SUM(E29:E30)</f>
        <v>598.5</v>
      </c>
      <c r="F31" s="14">
        <f t="shared" si="11"/>
        <v>0</v>
      </c>
      <c r="G31" s="14">
        <f t="shared" si="11"/>
        <v>0</v>
      </c>
      <c r="H31" s="14">
        <f t="shared" si="11"/>
        <v>0</v>
      </c>
      <c r="I31" s="14">
        <f t="shared" si="11"/>
        <v>0</v>
      </c>
      <c r="J31" s="14">
        <f t="shared" si="11"/>
        <v>0</v>
      </c>
      <c r="K31" s="14">
        <f t="shared" si="11"/>
        <v>0</v>
      </c>
      <c r="L31" s="14">
        <f t="shared" si="11"/>
        <v>953.16</v>
      </c>
      <c r="M31" s="14">
        <f t="shared" si="11"/>
        <v>1248</v>
      </c>
      <c r="N31" s="14">
        <f t="shared" si="11"/>
        <v>0</v>
      </c>
      <c r="O31" s="14">
        <f t="shared" si="11"/>
        <v>0</v>
      </c>
      <c r="P31" s="14">
        <f t="shared" si="11"/>
        <v>0</v>
      </c>
      <c r="Q31" s="14">
        <f t="shared" si="11"/>
        <v>18</v>
      </c>
      <c r="R31" s="39"/>
      <c r="S31" s="39"/>
    </row>
    <row r="32" spans="2:22" s="26" customFormat="1" ht="20" customHeight="1" x14ac:dyDescent="0.35">
      <c r="B32" s="25"/>
      <c r="C32" s="27" t="s">
        <v>24</v>
      </c>
      <c r="D32" s="11" t="s">
        <v>17</v>
      </c>
      <c r="E32" s="12" t="s">
        <v>18</v>
      </c>
      <c r="F32" s="12" t="s">
        <v>0</v>
      </c>
      <c r="G32" s="12" t="s">
        <v>1</v>
      </c>
      <c r="H32" s="12" t="s">
        <v>7</v>
      </c>
      <c r="I32" s="12" t="s">
        <v>9</v>
      </c>
      <c r="J32" s="12" t="s">
        <v>2</v>
      </c>
      <c r="K32" s="12" t="s">
        <v>3</v>
      </c>
      <c r="L32" s="12" t="s">
        <v>4</v>
      </c>
      <c r="M32" s="12" t="s">
        <v>8</v>
      </c>
      <c r="N32" s="12" t="s">
        <v>10</v>
      </c>
      <c r="O32" s="29"/>
      <c r="P32" s="29"/>
      <c r="Q32" s="28" t="s">
        <v>12</v>
      </c>
      <c r="R32" s="36"/>
      <c r="S32" s="36"/>
      <c r="T32" s="38"/>
      <c r="U32" s="38"/>
      <c r="V32" s="38"/>
    </row>
    <row r="33" spans="2:22" s="26" customFormat="1" ht="20" customHeight="1" x14ac:dyDescent="0.35">
      <c r="B33" s="25"/>
      <c r="C33" s="22" t="s">
        <v>41</v>
      </c>
      <c r="D33" s="22">
        <v>0</v>
      </c>
      <c r="E33" s="22">
        <v>34.6</v>
      </c>
      <c r="F33" s="22">
        <v>0</v>
      </c>
      <c r="G33" s="22">
        <v>443.56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9"/>
      <c r="P33" s="29"/>
      <c r="Q33" s="22">
        <v>5</v>
      </c>
      <c r="R33" s="33"/>
      <c r="S33" s="33"/>
      <c r="T33" s="35"/>
      <c r="U33" s="38"/>
      <c r="V33" s="38"/>
    </row>
    <row r="34" spans="2:22" ht="20" customHeight="1" x14ac:dyDescent="0.35">
      <c r="B34" s="22"/>
      <c r="C34" s="22" t="s">
        <v>25</v>
      </c>
      <c r="D34" s="22">
        <v>0</v>
      </c>
      <c r="E34" s="22">
        <v>34.6</v>
      </c>
      <c r="F34" s="22">
        <v>0</v>
      </c>
      <c r="G34" s="22">
        <v>446.56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/>
      <c r="P34" s="22"/>
      <c r="Q34" s="22">
        <v>5</v>
      </c>
      <c r="R34" s="33"/>
      <c r="S34" s="33"/>
    </row>
    <row r="35" spans="2:22" ht="20" customHeight="1" x14ac:dyDescent="0.35">
      <c r="B35" s="31"/>
      <c r="C35" s="14" t="s">
        <v>27</v>
      </c>
      <c r="D35" s="14">
        <f>SUM(D33:D34)</f>
        <v>0</v>
      </c>
      <c r="E35" s="14">
        <f>SUM(E33:E34)</f>
        <v>69.2</v>
      </c>
      <c r="F35" s="14">
        <f>SUM(F33:F34)</f>
        <v>0</v>
      </c>
      <c r="G35" s="14">
        <f>SUM(G33:G34)</f>
        <v>890.12</v>
      </c>
      <c r="H35" s="14">
        <f>SUM(H33:H34)</f>
        <v>0</v>
      </c>
      <c r="I35" s="14">
        <f>SUM(I33:I34)</f>
        <v>0</v>
      </c>
      <c r="J35" s="14">
        <f>SUM(J33:J34)</f>
        <v>0</v>
      </c>
      <c r="K35" s="14">
        <f>SUM(K33:K34)</f>
        <v>0</v>
      </c>
      <c r="L35" s="14">
        <f>SUM(L33:L34)</f>
        <v>0</v>
      </c>
      <c r="M35" s="14">
        <f>SUM(M33:M34)</f>
        <v>0</v>
      </c>
      <c r="N35" s="14">
        <f>SUM(N33:N34)</f>
        <v>0</v>
      </c>
      <c r="O35" s="14">
        <f>SUM(O33:O34)</f>
        <v>0</v>
      </c>
      <c r="P35" s="14">
        <f>SUM(P33:P34)</f>
        <v>0</v>
      </c>
      <c r="Q35" s="14">
        <f>SUM(Q33:Q34)</f>
        <v>10</v>
      </c>
      <c r="R35" s="39"/>
      <c r="S35" s="39"/>
    </row>
    <row r="36" spans="2:22" ht="20" customHeight="1" x14ac:dyDescent="0.35"/>
  </sheetData>
  <mergeCells count="12">
    <mergeCell ref="C21:C22"/>
    <mergeCell ref="C18:C19"/>
    <mergeCell ref="B4:Q4"/>
    <mergeCell ref="O5:Q5"/>
    <mergeCell ref="O13:P13"/>
    <mergeCell ref="B12:C12"/>
    <mergeCell ref="M13:N13"/>
    <mergeCell ref="C5:C6"/>
    <mergeCell ref="B5:B6"/>
    <mergeCell ref="D5:N5"/>
    <mergeCell ref="J13:L13"/>
    <mergeCell ref="B13:I1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2021-02-12T18:58:47Z</dcterms:created>
  <dcterms:modified xsi:type="dcterms:W3CDTF">2025-10-20T17:54:43Z</dcterms:modified>
</cp:coreProperties>
</file>